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<sst xmlns="http://schemas.openxmlformats.org/spreadsheetml/2006/main" count="69" uniqueCount="69">
  <si>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Приложение №1 к Решению Совета народных депутатов №106 от 29.10.2019г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</si>
  <si>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</si>
  <si>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сентябрь 2019 год. (нарастающим итогом с начала года)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</si>
  <si>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</si>
  <si>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</si>
  <si>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2019г.</t>
  </si>
  <si>
    <t>Исполнение бюджета за сентябрь 2019г.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</si>
  <si>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</si>
  <si>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</si>
  <si>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</si>
  <si>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</si>
  <si>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</si>
  <si>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</si>
  <si>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</si>
  <si>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</si>
  <si>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</si>
  <si>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</si>
  <si>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</si>
  <si>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</si>
  <si>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</si>
  <si>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</si>
  <si>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</si>
  <si>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</si>
  <si>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</si>
  <si>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</si>
  <si>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</si>
  <si>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</si>
  <si>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</si>
  <si>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</si>
  <si>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</si>
  <si>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</si>
  <si>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</si>
  <si>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</si>
  <si>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</si>
  <si>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</si>
  <si>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</si>
  <si>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</si>
  <si>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</si>
  <si>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</si>
  <si>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</si>
  <si>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</si>
  <si>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</si>
  <si>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</si>
  <si>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</si>
  <si>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</si>
  <si>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</si>
  <si>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</si>
  <si>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</si>
  <si>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</si>
  <si>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</si>
  <si>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1 13 02995 10 00000 130</t>
  </si>
  <si>
    <t>Прочие доходы от компнесации затрат бюджетов сельских поселений</t>
  </si>
  <si>
    <t>1 14 02053 10 0000 410</t>
  </si>
  <si>
    <t>Доходы  от реализации иного имущества, находящегося в собственности сельских поселений</t>
  </si>
  <si>
    <t>1 14 02053 10 00000 410</t>
  </si>
  <si>
    <t>Доходы от реализации иного имущества, находящегося в собственности сельских поселений,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</si>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</sst>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5" fontId="10" fillId="0" borderId="3" xfId="0" applyNumberFormat="1" applyFont="1" applyBorder="1" applyAlignment="1">
      <alignment horizontal="center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10" fillId="0" borderId="7" xfId="0" applyFont="1" applyBorder="1" applyAlignment="1">
      <alignment horizontal="center" vertical="top" wrapText="1"/>
    </xf>
    <xf numFmtId="164" fontId="10" fillId="0" borderId="8" xfId="0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7" fontId="6" fillId="0" borderId="5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4" fontId="6" fillId="0" borderId="15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6" fillId="0" borderId="16" xfId="0" applyFont="1" applyBorder="1" applyAlignment="1">
      <alignment vertical="top" wrapText="1"/>
    </xf>
    <xf numFmtId="164" fontId="10" fillId="0" borderId="17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16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8" xfId="0" applyFont="1" applyBorder="1" applyAlignment="1">
      <alignment vertical="top" wrapText="1"/>
    </xf>
    <xf numFmtId="164" fontId="13" fillId="0" borderId="12" xfId="0" applyFont="1" applyBorder="1" applyAlignment="1">
      <alignment vertical="top" wrapText="1"/>
    </xf>
    <xf numFmtId="167" fontId="6" fillId="0" borderId="7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 wrapText="1"/>
    </xf>
    <xf numFmtId="165" fontId="6" fillId="0" borderId="19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4" xfId="0" applyNumberFormat="1" applyFont="1" applyBorder="1" applyAlignment="1">
      <alignment horizontal="center" vertical="top" wrapText="1"/>
    </xf>
    <xf numFmtId="164" fontId="6" fillId="0" borderId="17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5" fontId="6" fillId="0" borderId="20" xfId="0" applyNumberFormat="1" applyFont="1" applyBorder="1" applyAlignment="1">
      <alignment horizontal="center" vertical="top" wrapText="1"/>
    </xf>
    <xf numFmtId="164" fontId="6" fillId="0" borderId="21" xfId="0" applyFont="1" applyBorder="1" applyAlignment="1">
      <alignment horizontal="center" vertical="top" wrapText="1"/>
    </xf>
    <xf numFmtId="165" fontId="6" fillId="0" borderId="21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horizontal="center" vertical="top" wrapText="1"/>
    </xf>
    <xf numFmtId="164" fontId="6" fillId="0" borderId="22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4" fontId="10" fillId="0" borderId="17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16" xfId="0" applyFont="1" applyBorder="1" applyAlignment="1">
      <alignment vertical="top" wrapText="1"/>
    </xf>
    <xf numFmtId="164" fontId="10" fillId="0" borderId="16" xfId="0" applyFont="1" applyBorder="1" applyAlignment="1">
      <alignment horizontal="center" vertical="top" wrapText="1"/>
    </xf>
    <xf numFmtId="165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36" zoomScaleNormal="136" workbookViewId="0" topLeftCell="A1">
      <selection activeCell="B1" sqref="B1"/>
    </sheetView>
  </sheetViews>
  <sheetFormatPr defaultColWidth="8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  <col min="9" max="16384" width="9.00390625" style="0" customWidth="1"/>
  </cols>
  <sheetData>
    <row r="1" spans="2:6" ht="12.75" customHeight="1">
      <c r="B1" s="1"/>
      <c r="C1" s="1"/>
      <c r="D1" s="2" t="s">
        <v>0</v>
      </c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6066.34</v>
      </c>
      <c r="D13" s="14">
        <f>D14+D29</f>
        <v>3983.42</v>
      </c>
      <c r="E13" s="15">
        <f aca="true" t="shared" si="0" ref="E13:E16">D13-C13</f>
        <v>-2082.92</v>
      </c>
      <c r="F13" s="15">
        <f aca="true" t="shared" si="1" ref="F13:F30">D13/C13*100</f>
        <v>65.66430500103851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5328.46</v>
      </c>
      <c r="D14" s="9">
        <f>D15+D17+D22+D24+D27</f>
        <v>3421.9300000000003</v>
      </c>
      <c r="E14" s="10">
        <f t="shared" si="0"/>
        <v>-1906.5299999999997</v>
      </c>
      <c r="F14" s="15">
        <f t="shared" si="1"/>
        <v>64.21986840475485</v>
      </c>
      <c r="G14" s="16"/>
    </row>
    <row r="15" spans="1:7" ht="18.75" customHeight="1">
      <c r="A15" s="12" t="s">
        <v>13</v>
      </c>
      <c r="B15" s="13" t="s">
        <v>14</v>
      </c>
      <c r="C15" s="17">
        <f>C16</f>
        <v>713.5</v>
      </c>
      <c r="D15" s="18">
        <f>$D$16</f>
        <v>611.45</v>
      </c>
      <c r="E15" s="19">
        <f t="shared" si="0"/>
        <v>-102.04999999999995</v>
      </c>
      <c r="F15" s="15">
        <f t="shared" si="1"/>
        <v>85.69726699369306</v>
      </c>
      <c r="G15" s="20"/>
    </row>
    <row r="16" spans="1:7" ht="19.5" customHeight="1">
      <c r="A16" s="21" t="s">
        <v>15</v>
      </c>
      <c r="B16" s="22" t="s">
        <v>16</v>
      </c>
      <c r="C16" s="23">
        <v>713.5</v>
      </c>
      <c r="D16" s="18">
        <v>611.45</v>
      </c>
      <c r="E16" s="24">
        <f t="shared" si="0"/>
        <v>-102.04999999999995</v>
      </c>
      <c r="F16" s="15">
        <f t="shared" si="1"/>
        <v>85.69726699369306</v>
      </c>
      <c r="G16" s="11"/>
    </row>
    <row r="17" spans="1:7" ht="45.75" customHeight="1">
      <c r="A17" s="21" t="s">
        <v>17</v>
      </c>
      <c r="B17" s="25" t="s">
        <v>18</v>
      </c>
      <c r="C17" s="26">
        <f>C18+C19+C20+C21</f>
        <v>1606.66</v>
      </c>
      <c r="D17" s="27">
        <f>D18+D19+D20+D21</f>
        <v>1331.58</v>
      </c>
      <c r="E17" s="28">
        <f>E18+E19+E20+E21</f>
        <v>-275.08000000000004</v>
      </c>
      <c r="F17" s="15">
        <f t="shared" si="1"/>
        <v>82.87876713181382</v>
      </c>
      <c r="G17" s="11"/>
    </row>
    <row r="18" spans="1:7" ht="19.5" customHeight="1">
      <c r="A18" s="21" t="s">
        <v>19</v>
      </c>
      <c r="B18" s="22" t="s">
        <v>20</v>
      </c>
      <c r="C18" s="29">
        <v>582.62</v>
      </c>
      <c r="D18" s="18">
        <v>602.78</v>
      </c>
      <c r="E18" s="30">
        <f aca="true" t="shared" si="2" ref="E18:E21">D18-C18</f>
        <v>20.159999999999968</v>
      </c>
      <c r="F18" s="15">
        <f t="shared" si="1"/>
        <v>103.46023136864508</v>
      </c>
      <c r="G18" s="11"/>
    </row>
    <row r="19" spans="1:7" ht="35.25" customHeight="1">
      <c r="A19" s="21" t="s">
        <v>21</v>
      </c>
      <c r="B19" s="22" t="s">
        <v>22</v>
      </c>
      <c r="C19" s="29">
        <v>4.08</v>
      </c>
      <c r="D19" s="18">
        <v>4.58</v>
      </c>
      <c r="E19" s="30">
        <f t="shared" si="2"/>
        <v>0.5</v>
      </c>
      <c r="F19" s="15">
        <f t="shared" si="1"/>
        <v>112.25490196078431</v>
      </c>
      <c r="G19" s="11"/>
    </row>
    <row r="20" spans="1:7" ht="32.25" customHeight="1">
      <c r="A20" s="21" t="s">
        <v>23</v>
      </c>
      <c r="B20" s="22" t="s">
        <v>24</v>
      </c>
      <c r="C20" s="29">
        <v>1128.3</v>
      </c>
      <c r="D20" s="18">
        <v>826.17</v>
      </c>
      <c r="E20" s="30">
        <f t="shared" si="2"/>
        <v>-302.13</v>
      </c>
      <c r="F20" s="15">
        <f t="shared" si="1"/>
        <v>73.22254719489497</v>
      </c>
      <c r="G20" s="11"/>
    </row>
    <row r="21" spans="1:7" ht="35.25" customHeight="1">
      <c r="A21" s="21" t="s">
        <v>25</v>
      </c>
      <c r="B21" s="22" t="s">
        <v>26</v>
      </c>
      <c r="C21" s="29">
        <v>-108.34</v>
      </c>
      <c r="D21" s="18">
        <v>-101.95</v>
      </c>
      <c r="E21" s="30">
        <f t="shared" si="2"/>
        <v>6.390000000000001</v>
      </c>
      <c r="F21" s="15">
        <f t="shared" si="1"/>
        <v>94.10190142145099</v>
      </c>
      <c r="G21" s="11"/>
    </row>
    <row r="22" spans="1:7" ht="18.75" customHeight="1">
      <c r="A22" s="12" t="s">
        <v>27</v>
      </c>
      <c r="B22" s="13" t="s">
        <v>28</v>
      </c>
      <c r="C22" s="26">
        <f>C23</f>
        <v>530.8</v>
      </c>
      <c r="D22" s="31">
        <f>D23</f>
        <v>342.16</v>
      </c>
      <c r="E22" s="28">
        <f>E23</f>
        <v>-188.63999999999993</v>
      </c>
      <c r="F22" s="15">
        <f t="shared" si="1"/>
        <v>64.46119065561417</v>
      </c>
      <c r="G22" s="16"/>
    </row>
    <row r="23" spans="1:7" ht="19.5" customHeight="1">
      <c r="A23" s="21" t="s">
        <v>29</v>
      </c>
      <c r="B23" s="32" t="s">
        <v>30</v>
      </c>
      <c r="C23" s="29">
        <v>530.8</v>
      </c>
      <c r="D23" s="33">
        <v>342.16</v>
      </c>
      <c r="E23" s="30">
        <f>D23-C23</f>
        <v>-188.63999999999993</v>
      </c>
      <c r="F23" s="15">
        <f t="shared" si="1"/>
        <v>64.46119065561417</v>
      </c>
      <c r="G23" s="11"/>
    </row>
    <row r="24" spans="1:7" ht="16.5" customHeight="1">
      <c r="A24" s="12" t="s">
        <v>31</v>
      </c>
      <c r="B24" s="13" t="s">
        <v>32</v>
      </c>
      <c r="C24" s="26">
        <f>C25+C26</f>
        <v>2476.5</v>
      </c>
      <c r="D24" s="27">
        <f>D25+D26</f>
        <v>1136.74</v>
      </c>
      <c r="E24" s="28">
        <f>E25+E26</f>
        <v>-1339.76</v>
      </c>
      <c r="F24" s="15">
        <f t="shared" si="1"/>
        <v>45.901070058550374</v>
      </c>
      <c r="G24" s="16"/>
    </row>
    <row r="25" spans="1:7" ht="16.5" customHeight="1">
      <c r="A25" s="21" t="s">
        <v>33</v>
      </c>
      <c r="B25" s="34" t="s">
        <v>34</v>
      </c>
      <c r="C25" s="29">
        <v>155.2</v>
      </c>
      <c r="D25" s="18">
        <v>45.34</v>
      </c>
      <c r="E25" s="30">
        <f aca="true" t="shared" si="3" ref="E25:E26">D25-C25</f>
        <v>-109.85999999999999</v>
      </c>
      <c r="F25" s="15">
        <f t="shared" si="1"/>
        <v>29.213917525773198</v>
      </c>
      <c r="G25" s="16"/>
    </row>
    <row r="26" spans="1:7" ht="16.5" customHeight="1">
      <c r="A26" s="21" t="s">
        <v>35</v>
      </c>
      <c r="B26" s="22" t="s">
        <v>36</v>
      </c>
      <c r="C26" s="35">
        <v>2321.3</v>
      </c>
      <c r="D26" s="36">
        <v>1091.4</v>
      </c>
      <c r="E26" s="37">
        <f t="shared" si="3"/>
        <v>-1229.9</v>
      </c>
      <c r="F26" s="38">
        <f t="shared" si="1"/>
        <v>47.01675785120407</v>
      </c>
      <c r="G26" s="11"/>
    </row>
    <row r="27" spans="1:7" ht="16.5" customHeight="1">
      <c r="A27" s="12" t="s">
        <v>37</v>
      </c>
      <c r="B27" s="39" t="s">
        <v>38</v>
      </c>
      <c r="C27" s="10">
        <f>C28</f>
        <v>1</v>
      </c>
      <c r="D27" s="10">
        <f>D28</f>
        <v>0</v>
      </c>
      <c r="E27" s="10">
        <f>E28</f>
        <v>-1</v>
      </c>
      <c r="F27" s="15">
        <f t="shared" si="1"/>
        <v>0</v>
      </c>
      <c r="G27" s="11"/>
    </row>
    <row r="28" spans="1:7" ht="63.75" customHeight="1">
      <c r="A28" s="21" t="s">
        <v>39</v>
      </c>
      <c r="B28" s="40" t="s">
        <v>40</v>
      </c>
      <c r="C28" s="30">
        <v>1</v>
      </c>
      <c r="D28" s="30">
        <v>0</v>
      </c>
      <c r="E28" s="30">
        <f aca="true" t="shared" si="4" ref="E28:E36">D28-C28</f>
        <v>-1</v>
      </c>
      <c r="F28" s="15">
        <f t="shared" si="1"/>
        <v>0</v>
      </c>
      <c r="G28" s="16"/>
    </row>
    <row r="29" spans="1:7" ht="30" customHeight="1">
      <c r="A29" s="41"/>
      <c r="B29" s="42" t="s">
        <v>41</v>
      </c>
      <c r="C29" s="43">
        <f>C30+C33+C34+C36</f>
        <v>737.88</v>
      </c>
      <c r="D29" s="44">
        <f>D30+D33++D37+D34+D36</f>
        <v>561.49</v>
      </c>
      <c r="E29" s="45">
        <f t="shared" si="4"/>
        <v>-176.39</v>
      </c>
      <c r="F29" s="45">
        <f t="shared" si="1"/>
        <v>76.09502900200575</v>
      </c>
      <c r="G29" s="11"/>
    </row>
    <row r="30" spans="1:7" ht="49.5" customHeight="1">
      <c r="A30" s="46" t="s">
        <v>42</v>
      </c>
      <c r="B30" s="47" t="s">
        <v>43</v>
      </c>
      <c r="C30" s="48">
        <f>C31+C32</f>
        <v>647.0699999999999</v>
      </c>
      <c r="D30" s="9">
        <f>D31+D32</f>
        <v>473.69</v>
      </c>
      <c r="E30" s="10">
        <f t="shared" si="4"/>
        <v>-173.37999999999994</v>
      </c>
      <c r="F30" s="15">
        <f t="shared" si="1"/>
        <v>73.20537190721252</v>
      </c>
      <c r="G30" s="49"/>
    </row>
    <row r="31" spans="1:7" ht="53.25" customHeight="1">
      <c r="A31" s="50" t="s">
        <v>44</v>
      </c>
      <c r="B31" s="51" t="s">
        <v>45</v>
      </c>
      <c r="C31" s="48">
        <v>456</v>
      </c>
      <c r="D31" s="9">
        <v>348.36</v>
      </c>
      <c r="E31" s="10">
        <f t="shared" si="4"/>
        <v>-107.63999999999999</v>
      </c>
      <c r="F31" s="15">
        <f>D31/C31</f>
        <v>0.7639473684210527</v>
      </c>
      <c r="G31" s="49"/>
    </row>
    <row r="32" spans="1:8" ht="39">
      <c r="A32" s="52" t="s">
        <v>46</v>
      </c>
      <c r="B32" s="53" t="s">
        <v>47</v>
      </c>
      <c r="C32" s="48">
        <v>191.07</v>
      </c>
      <c r="D32" s="9">
        <v>125.33</v>
      </c>
      <c r="E32" s="10">
        <f t="shared" si="4"/>
        <v>-65.74</v>
      </c>
      <c r="F32" s="15">
        <f aca="true" t="shared" si="5" ref="F32:F34">D32/C32*100</f>
        <v>65.59376144868374</v>
      </c>
      <c r="G32" s="11"/>
      <c r="H32" s="54"/>
    </row>
    <row r="33" spans="1:7" ht="64.5" customHeight="1">
      <c r="A33" s="55" t="s">
        <v>48</v>
      </c>
      <c r="B33" s="56" t="s">
        <v>49</v>
      </c>
      <c r="C33" s="57">
        <v>10</v>
      </c>
      <c r="D33" s="58">
        <v>7</v>
      </c>
      <c r="E33" s="10">
        <f t="shared" si="4"/>
        <v>-3</v>
      </c>
      <c r="F33" s="15">
        <f t="shared" si="5"/>
        <v>70</v>
      </c>
      <c r="G33" s="11"/>
    </row>
    <row r="34" spans="1:7" ht="60.75" customHeight="1">
      <c r="A34" s="59" t="s">
        <v>50</v>
      </c>
      <c r="B34" s="59" t="s">
        <v>51</v>
      </c>
      <c r="C34" s="15">
        <v>8.7</v>
      </c>
      <c r="D34" s="60">
        <v>8.7</v>
      </c>
      <c r="E34" s="61">
        <f t="shared" si="4"/>
        <v>0</v>
      </c>
      <c r="F34" s="38">
        <f t="shared" si="5"/>
        <v>100</v>
      </c>
      <c r="G34" s="11"/>
    </row>
    <row r="35" spans="1:7" ht="28.5" customHeight="1" hidden="1">
      <c r="A35" s="59" t="s">
        <v>52</v>
      </c>
      <c r="B35" s="59" t="s">
        <v>53</v>
      </c>
      <c r="C35" s="15">
        <v>0</v>
      </c>
      <c r="D35" s="60">
        <v>72.1</v>
      </c>
      <c r="E35" s="61">
        <f t="shared" si="4"/>
        <v>72.1</v>
      </c>
      <c r="F35" s="38">
        <f>C35/D35*100</f>
        <v>0</v>
      </c>
      <c r="G35" s="16"/>
    </row>
    <row r="36" spans="1:7" ht="57" customHeight="1">
      <c r="A36" s="62" t="s">
        <v>54</v>
      </c>
      <c r="B36" s="62" t="s">
        <v>55</v>
      </c>
      <c r="C36" s="38">
        <v>72.11</v>
      </c>
      <c r="D36" s="60">
        <v>72.1</v>
      </c>
      <c r="E36" s="61">
        <f t="shared" si="4"/>
        <v>-0.010000000000005116</v>
      </c>
      <c r="F36" s="38">
        <f>D36/C36*100</f>
        <v>99.98613229787824</v>
      </c>
      <c r="G36" s="16"/>
    </row>
    <row r="37" spans="1:7" ht="57" customHeight="1">
      <c r="A37" s="59"/>
      <c r="B37" s="59"/>
      <c r="C37" s="63"/>
      <c r="D37" s="15"/>
      <c r="E37" s="10"/>
      <c r="F37" s="15"/>
      <c r="G37" s="16"/>
    </row>
    <row r="38" spans="1:7" ht="44.25" customHeight="1">
      <c r="A38" s="64" t="s">
        <v>56</v>
      </c>
      <c r="B38" s="65" t="s">
        <v>57</v>
      </c>
      <c r="C38" s="65">
        <f>C40+C42</f>
        <v>2115.94</v>
      </c>
      <c r="D38" s="66">
        <f>D40+D42</f>
        <v>1900.8700000000001</v>
      </c>
      <c r="E38" s="67">
        <f>C38-D38</f>
        <v>215.06999999999994</v>
      </c>
      <c r="F38" s="68">
        <f>D38/C38*100</f>
        <v>89.83572313014547</v>
      </c>
      <c r="G38" s="16"/>
    </row>
    <row r="39" spans="1:7" ht="23.25" customHeight="1">
      <c r="A39" s="64"/>
      <c r="B39" s="65"/>
      <c r="C39" s="65"/>
      <c r="D39" s="69"/>
      <c r="E39" s="70"/>
      <c r="F39" s="45"/>
      <c r="G39" s="16"/>
    </row>
    <row r="40" spans="1:7" ht="53.25" customHeight="1">
      <c r="A40" s="50" t="s">
        <v>58</v>
      </c>
      <c r="B40" s="71" t="s">
        <v>59</v>
      </c>
      <c r="C40" s="71">
        <f>$C$41</f>
        <v>1878.2</v>
      </c>
      <c r="D40" s="33">
        <f>$D$41</f>
        <v>1721.68</v>
      </c>
      <c r="E40" s="10">
        <f>D40-C40</f>
        <v>-156.51999999999998</v>
      </c>
      <c r="F40" s="15">
        <f aca="true" t="shared" si="6" ref="F40:F44">D40/C40*100</f>
        <v>91.66648919177936</v>
      </c>
      <c r="G40" s="16"/>
    </row>
    <row r="41" spans="1:7" ht="45" customHeight="1">
      <c r="A41" s="51" t="s">
        <v>60</v>
      </c>
      <c r="B41" s="72" t="s">
        <v>61</v>
      </c>
      <c r="C41" s="73">
        <v>1878.2</v>
      </c>
      <c r="D41" s="33">
        <v>1721.68</v>
      </c>
      <c r="E41" s="30">
        <f>C41-D41</f>
        <v>156.51999999999998</v>
      </c>
      <c r="F41" s="38">
        <f t="shared" si="6"/>
        <v>91.66648919177936</v>
      </c>
      <c r="G41" s="16"/>
    </row>
    <row r="42" spans="1:7" ht="41.25" customHeight="1">
      <c r="A42" s="64" t="s">
        <v>62</v>
      </c>
      <c r="B42" s="65" t="s">
        <v>63</v>
      </c>
      <c r="C42" s="74">
        <f>C43+C44</f>
        <v>237.74</v>
      </c>
      <c r="D42" s="9">
        <f>D43+D44</f>
        <v>179.19</v>
      </c>
      <c r="E42" s="10">
        <f>E43+E44</f>
        <v>58.55</v>
      </c>
      <c r="F42" s="15">
        <f t="shared" si="6"/>
        <v>75.37225540506435</v>
      </c>
      <c r="G42" s="16"/>
    </row>
    <row r="43" spans="1:7" ht="26.25" customHeight="1">
      <c r="A43" s="75" t="s">
        <v>64</v>
      </c>
      <c r="B43" s="76" t="s">
        <v>65</v>
      </c>
      <c r="C43" s="77">
        <v>206</v>
      </c>
      <c r="D43" s="33">
        <v>154.5</v>
      </c>
      <c r="E43" s="24">
        <f aca="true" t="shared" si="7" ref="E43:E44">C43-D43</f>
        <v>51.5</v>
      </c>
      <c r="F43" s="15">
        <f t="shared" si="6"/>
        <v>75</v>
      </c>
      <c r="G43" s="78"/>
    </row>
    <row r="44" spans="1:7" ht="18" customHeight="1">
      <c r="A44" s="41" t="s">
        <v>66</v>
      </c>
      <c r="B44" s="79" t="s">
        <v>67</v>
      </c>
      <c r="C44" s="80">
        <v>31.74</v>
      </c>
      <c r="D44" s="36">
        <v>24.69</v>
      </c>
      <c r="E44" s="30">
        <f t="shared" si="7"/>
        <v>7.049999999999997</v>
      </c>
      <c r="F44" s="38">
        <f t="shared" si="6"/>
        <v>77.78827977315692</v>
      </c>
      <c r="G44" s="78"/>
    </row>
    <row r="45" spans="1:7" ht="50.25" customHeight="1">
      <c r="A45" s="41"/>
      <c r="B45" s="79"/>
      <c r="C45" s="80"/>
      <c r="D45" s="81"/>
      <c r="E45" s="30"/>
      <c r="F45" s="45"/>
      <c r="G45" s="78"/>
    </row>
    <row r="46" spans="1:7" ht="19.5">
      <c r="A46" s="82"/>
      <c r="B46" s="83" t="s">
        <v>68</v>
      </c>
      <c r="C46" s="58">
        <f>C38+C13</f>
        <v>8182.280000000001</v>
      </c>
      <c r="D46" s="15">
        <f>D13+D38</f>
        <v>5884.29</v>
      </c>
      <c r="E46" s="10">
        <f>D46-C46</f>
        <v>-2297.9900000000007</v>
      </c>
      <c r="F46" s="45">
        <f>D46/C46*100</f>
        <v>71.9150407954751</v>
      </c>
      <c r="G46" s="16"/>
    </row>
    <row r="47" spans="1:6" ht="15.75">
      <c r="A47" s="84"/>
      <c r="B47" s="4"/>
      <c r="C47" s="4"/>
      <c r="D47" s="4"/>
      <c r="E47" s="4"/>
      <c r="F47" s="4"/>
    </row>
    <row r="48" spans="1:6" ht="15.75">
      <c r="A48" s="84"/>
      <c r="B48" s="4"/>
      <c r="C48" s="4"/>
      <c r="D48" s="4"/>
      <c r="E48" s="4"/>
      <c r="F48" s="4"/>
    </row>
    <row r="49" spans="1:6" ht="15.75">
      <c r="A49" s="85"/>
      <c r="B49" s="85"/>
      <c r="C49" s="85"/>
      <c r="D49" s="86"/>
      <c r="E49" s="86"/>
      <c r="F49" s="86"/>
    </row>
    <row r="50" spans="1:6" ht="15.75">
      <c r="A50" s="84"/>
      <c r="B50" s="4"/>
      <c r="C50" s="4"/>
      <c r="D50" s="4"/>
      <c r="E50" s="4"/>
      <c r="F50" s="4"/>
    </row>
  </sheetData>
  <sheetProtection selectLockedCells="1" selectUnlockedCells="1"/>
  <mergeCells count="10">
    <mergeCell ref="B1:C8"/>
    <mergeCell ref="D1:F5"/>
    <mergeCell ref="A38:A39"/>
    <mergeCell ref="B38:B39"/>
    <mergeCell ref="C38:C39"/>
    <mergeCell ref="A44:A45"/>
    <mergeCell ref="B44:B45"/>
    <mergeCell ref="C44:C45"/>
    <mergeCell ref="E44:E45"/>
    <mergeCell ref="A49:C49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/>
  <cp:lastPrinted>2019-10-08T05:57:35Z</cp:lastPrinted>
  <dcterms:created xsi:type="dcterms:W3CDTF">2010-08-12T06:23:17Z</dcterms:created>
  <dcterms:modified xsi:type="dcterms:W3CDTF">2019-10-29T12:14:02Z</dcterms:modified>
  <cp:category/>
  <cp:version/>
  <cp:contentType/>
  <cp:contentStatus/>
  <cp:revision>1</cp:revision>
</cp:coreProperties>
</file>